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5" yWindow="285" windowWidth="14820" windowHeight="11340"/>
  </bookViews>
  <sheets>
    <sheet name="Целевая статья 3210270570" sheetId="21" r:id="rId1"/>
    <sheet name="Лист1" sheetId="22" r:id="rId2"/>
  </sheets>
  <definedNames>
    <definedName name="_xlnm.Print_Titles" localSheetId="0">'Целевая статья 3210270570'!$2:$4</definedName>
    <definedName name="_xlnm.Print_Area" localSheetId="0">'Целевая статья 3210270570'!$A$1:$E$51</definedName>
  </definedNames>
  <calcPr calcId="125725"/>
</workbook>
</file>

<file path=xl/calcChain.xml><?xml version="1.0" encoding="utf-8"?>
<calcChain xmlns="http://schemas.openxmlformats.org/spreadsheetml/2006/main">
  <c r="D48" i="21"/>
  <c r="E48" s="1"/>
  <c r="D47"/>
  <c r="E47" s="1"/>
  <c r="D46"/>
  <c r="E46" s="1"/>
  <c r="C45"/>
  <c r="D44"/>
  <c r="E44"/>
  <c r="D43"/>
  <c r="E43" s="1"/>
  <c r="D42"/>
  <c r="E42"/>
  <c r="E41" s="1"/>
  <c r="C41"/>
  <c r="D40"/>
  <c r="E40"/>
  <c r="D39"/>
  <c r="E39" s="1"/>
  <c r="D38"/>
  <c r="E38"/>
  <c r="D37"/>
  <c r="E37" s="1"/>
  <c r="D36"/>
  <c r="E36" s="1"/>
  <c r="D35"/>
  <c r="E35" s="1"/>
  <c r="D34"/>
  <c r="E34"/>
  <c r="D33"/>
  <c r="E33" s="1"/>
  <c r="D32"/>
  <c r="E32"/>
  <c r="D31"/>
  <c r="E31" s="1"/>
  <c r="D30"/>
  <c r="E30"/>
  <c r="D29"/>
  <c r="E29" s="1"/>
  <c r="C28"/>
  <c r="D27"/>
  <c r="E27"/>
  <c r="D26"/>
  <c r="E26" s="1"/>
  <c r="D25"/>
  <c r="E25" s="1"/>
  <c r="D24"/>
  <c r="E24"/>
  <c r="D23"/>
  <c r="C22"/>
  <c r="D20"/>
  <c r="E20" s="1"/>
  <c r="D19"/>
  <c r="E19" s="1"/>
  <c r="D18"/>
  <c r="E18" s="1"/>
  <c r="D17"/>
  <c r="E17" s="1"/>
  <c r="D16"/>
  <c r="E16" s="1"/>
  <c r="D15"/>
  <c r="E15"/>
  <c r="D14"/>
  <c r="C13"/>
  <c r="D12"/>
  <c r="E12"/>
  <c r="D11"/>
  <c r="E11" s="1"/>
  <c r="D10"/>
  <c r="E10"/>
  <c r="D9"/>
  <c r="E9" s="1"/>
  <c r="D8"/>
  <c r="E8" s="1"/>
  <c r="D7"/>
  <c r="E7" s="1"/>
  <c r="C6"/>
  <c r="D41"/>
  <c r="C21" l="1"/>
  <c r="D22"/>
  <c r="E45"/>
  <c r="E23"/>
  <c r="E22"/>
  <c r="E21" s="1"/>
  <c r="D45"/>
  <c r="D6"/>
  <c r="E28"/>
  <c r="C5"/>
  <c r="E6"/>
  <c r="D13"/>
  <c r="D28"/>
  <c r="E14"/>
  <c r="E13" s="1"/>
  <c r="E5" l="1"/>
  <c r="D21"/>
  <c r="D5" s="1"/>
</calcChain>
</file>

<file path=xl/sharedStrings.xml><?xml version="1.0" encoding="utf-8"?>
<sst xmlns="http://schemas.openxmlformats.org/spreadsheetml/2006/main" count="62" uniqueCount="52">
  <si>
    <t>Наименование получателя</t>
  </si>
  <si>
    <t>95</t>
  </si>
  <si>
    <t>50</t>
  </si>
  <si>
    <t>99</t>
  </si>
  <si>
    <t>83,9</t>
  </si>
  <si>
    <t xml:space="preserve">Муниципальные округа </t>
  </si>
  <si>
    <t xml:space="preserve">Городские округа </t>
  </si>
  <si>
    <t>Муниципальные районы</t>
  </si>
  <si>
    <t>Муниципальное образование городской округ город-герой Мурманск</t>
  </si>
  <si>
    <t>Муниципальное образование городской округ ЗАТО Александровск</t>
  </si>
  <si>
    <t>Муниципальное образование городской округ ЗАТО город Заозерск</t>
  </si>
  <si>
    <t>Муниципальное образование городской округ ЗАТО город Островной</t>
  </si>
  <si>
    <t>Муниципальное образование городской округ ЗАТО город Североморск</t>
  </si>
  <si>
    <t>Муниципальное образование городской округ ЗАТО поселок Видяево</t>
  </si>
  <si>
    <t>Муниципальное образование муниципальный округ город Апатиты с подведомственной территорией</t>
  </si>
  <si>
    <t>Муниципальное образование муниципальный округ город Кировск с подведомственной территорией</t>
  </si>
  <si>
    <t>Муниципальное образование муниципальный округ город Мончегорск с подведомственной территорией</t>
  </si>
  <si>
    <t>Муниципальное образование муниципальный округ город Оленегорск с подведомственной территорией</t>
  </si>
  <si>
    <t>Муниципальное образование муниципальный округ город Полярные Зори с подведомственной территорией</t>
  </si>
  <si>
    <t>Муниципальное образование Ковдорский муниципальный округ</t>
  </si>
  <si>
    <t>Муниципальное образование Печенгский муниципальный округ</t>
  </si>
  <si>
    <t>Муниципальное образование Кандалакшский муниципальный район</t>
  </si>
  <si>
    <t>Муниципальное образование Кольский муниципальный район</t>
  </si>
  <si>
    <t>Муниципальное образование Ловозерский муниципальный район</t>
  </si>
  <si>
    <t>Муниципальное образование Терский муниципальный район</t>
  </si>
  <si>
    <t>Муниципальное образование городское поселение Зеленоборский Кандалакшского муниципального района</t>
  </si>
  <si>
    <t>Муниципальное образование сельское поселение Алакуртти Кандалакшского муниципального района</t>
  </si>
  <si>
    <t>Муниципальное образование сельское поселение Зареченск Кандалакшского муниципального района</t>
  </si>
  <si>
    <t>Муниципальное образование городское поселение Верхнетуломский Кольского муниципального района</t>
  </si>
  <si>
    <t>Муниципальное образование городское поселение Кильдинстрой Кольского муниципального района</t>
  </si>
  <si>
    <t>Муниципальное образование городское поселение Молочный Кольского муниципального района</t>
  </si>
  <si>
    <t>Муниципальное образование городское поселение Мурмаши Кольского муниципального района</t>
  </si>
  <si>
    <t>Муниципальное образование городское поселение Туманный Кольского муниципального района</t>
  </si>
  <si>
    <t>Муниципальное образование сельское поселение Междуречье Кольского муниципального района</t>
  </si>
  <si>
    <t>Муниципальное образование сельское поселение Пушной Кольского муниципального района</t>
  </si>
  <si>
    <t>Муниципальное образование сельское поселение Териберка Кольского муниципального района</t>
  </si>
  <si>
    <t>Муниципальное образование сельское поселение Тулома Кольского муниципального района</t>
  </si>
  <si>
    <t>Муниципальное образование сельское поселение Ура-Губа Кольского муниципального района</t>
  </si>
  <si>
    <t>Муниципальное образование городское поселение Ревда Ловозерского муниципального района</t>
  </si>
  <si>
    <t>Муниципальное образование сельское поселение Ловозеро Ловозерского муниципального района</t>
  </si>
  <si>
    <t>Муниципальное образование городское поселение Умба Терского муниципального района</t>
  </si>
  <si>
    <t>Муниципальное образование сельское поселение Варзуга Терского муниципального района</t>
  </si>
  <si>
    <t>ВСЕГО</t>
  </si>
  <si>
    <t xml:space="preserve">Расчет объема субсидии </t>
  </si>
  <si>
    <t>Муниципальное образование городское поселение Кандалакша Кандалакшского муниципального района</t>
  </si>
  <si>
    <t>Муниципальное образование городское поселение город Кола Кольского муниципального района</t>
  </si>
  <si>
    <t>Предельный уровень софинансирования, Уi (%)</t>
  </si>
  <si>
    <t>Распределение объема субсидии бюджетам муниципальных образований 
на техническое сопровождение программного обеспечения "Система автоматизированного рабочего места муниципального образования" 
(техническое сопровождение АРМ "Муниципал") 
на 2023-2025 годы</t>
  </si>
  <si>
    <t xml:space="preserve">Постановление Правительства Мурманской области от 18.11.2022 N 902-ПП
"О предельном уровне софинансирования из областного бюджета расходного обязательства муниципального образования по муниципальным образованиям на 2023 год и на плановый период 2024 и 2025 годов"
</t>
  </si>
  <si>
    <t>Стоимость услуг по сопровождению АРМ "Муниципал" для муниципального образованию по прейскуранту</t>
  </si>
  <si>
    <t>за счет средств областного бюджета</t>
  </si>
  <si>
    <t>за счет средств муниципальных образований</t>
  </si>
</sst>
</file>

<file path=xl/styles.xml><?xml version="1.0" encoding="utf-8"?>
<styleSheet xmlns="http://schemas.openxmlformats.org/spreadsheetml/2006/main">
  <numFmts count="3">
    <numFmt numFmtId="41" formatCode="_-* #,##0\ _₽_-;\-* #,##0\ _₽_-;_-* &quot;-&quot;\ _₽_-;_-@_-"/>
    <numFmt numFmtId="164" formatCode="_-* #,##0.0\ _₽_-;\-* #,##0.0\ _₽_-;_-* &quot;-&quot;??\ _₽_-;_-@_-"/>
    <numFmt numFmtId="165" formatCode="#,##0.00_ ;\-#,##0.00\ "/>
  </numFmts>
  <fonts count="8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ill="1"/>
    <xf numFmtId="49" fontId="1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 indent="2" shrinkToFit="1"/>
    </xf>
    <xf numFmtId="0" fontId="4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 shrinkToFit="1"/>
    </xf>
    <xf numFmtId="0" fontId="5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vertical="center" wrapText="1" shrinkToFit="1"/>
    </xf>
    <xf numFmtId="49" fontId="3" fillId="0" borderId="1" xfId="0" applyNumberFormat="1" applyFont="1" applyFill="1" applyBorder="1" applyAlignment="1">
      <alignment horizontal="right" vertical="center" wrapText="1" indent="2" shrinkToFit="1"/>
    </xf>
    <xf numFmtId="0" fontId="5" fillId="0" borderId="0" xfId="0" applyFont="1" applyFill="1"/>
    <xf numFmtId="41" fontId="3" fillId="0" borderId="1" xfId="0" applyNumberFormat="1" applyFont="1" applyFill="1" applyBorder="1" applyAlignment="1">
      <alignment horizontal="right" vertical="center" wrapText="1" indent="2" shrinkToFi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center" wrapText="1" indent="2" shrinkToFit="1"/>
    </xf>
    <xf numFmtId="49" fontId="3" fillId="4" borderId="1" xfId="0" applyNumberFormat="1" applyFont="1" applyFill="1" applyBorder="1" applyAlignment="1">
      <alignment vertical="center" wrapText="1" shrinkToFit="1"/>
    </xf>
    <xf numFmtId="49" fontId="3" fillId="4" borderId="1" xfId="0" applyNumberFormat="1" applyFont="1" applyFill="1" applyBorder="1" applyAlignment="1">
      <alignment horizontal="right" vertical="center" wrapText="1" shrinkToFi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 shrinkToFi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 vertical="center" wrapText="1" indent="1" shrinkToFi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 indent="1" shrinkToFit="1"/>
    </xf>
    <xf numFmtId="165" fontId="2" fillId="2" borderId="3" xfId="0" applyNumberFormat="1" applyFont="1" applyFill="1" applyBorder="1" applyAlignment="1">
      <alignment horizontal="right" vertical="center" wrapText="1" indent="1" shrinkToFit="1"/>
    </xf>
    <xf numFmtId="165" fontId="2" fillId="2" borderId="6" xfId="0" applyNumberFormat="1" applyFont="1" applyFill="1" applyBorder="1" applyAlignment="1">
      <alignment horizontal="right" vertical="center" wrapText="1" indent="1" shrinkToFit="1"/>
    </xf>
    <xf numFmtId="165" fontId="2" fillId="2" borderId="4" xfId="0" applyNumberFormat="1" applyFont="1" applyFill="1" applyBorder="1" applyAlignment="1">
      <alignment horizontal="right" vertical="center" wrapText="1" indent="1" shrinkToFit="1"/>
    </xf>
    <xf numFmtId="165" fontId="2" fillId="3" borderId="3" xfId="0" applyNumberFormat="1" applyFont="1" applyFill="1" applyBorder="1" applyAlignment="1">
      <alignment horizontal="right" vertical="center" wrapText="1" indent="1" shrinkToFit="1"/>
    </xf>
    <xf numFmtId="165" fontId="2" fillId="3" borderId="6" xfId="0" applyNumberFormat="1" applyFont="1" applyFill="1" applyBorder="1" applyAlignment="1">
      <alignment horizontal="right" vertical="center" wrapText="1" indent="1" shrinkToFit="1"/>
    </xf>
    <xf numFmtId="165" fontId="2" fillId="3" borderId="4" xfId="0" applyNumberFormat="1" applyFont="1" applyFill="1" applyBorder="1" applyAlignment="1">
      <alignment horizontal="right" vertical="center" wrapText="1" indent="1" shrinkToFit="1"/>
    </xf>
    <xf numFmtId="165" fontId="3" fillId="0" borderId="3" xfId="0" applyNumberFormat="1" applyFont="1" applyFill="1" applyBorder="1" applyAlignment="1">
      <alignment horizontal="right" vertical="center" wrapText="1" indent="1" shrinkToFit="1"/>
    </xf>
    <xf numFmtId="165" fontId="3" fillId="0" borderId="6" xfId="0" applyNumberFormat="1" applyFont="1" applyFill="1" applyBorder="1" applyAlignment="1">
      <alignment horizontal="right" vertical="center" wrapText="1" indent="1" shrinkToFit="1"/>
    </xf>
    <xf numFmtId="165" fontId="3" fillId="0" borderId="4" xfId="0" applyNumberFormat="1" applyFont="1" applyFill="1" applyBorder="1" applyAlignment="1">
      <alignment horizontal="right" vertical="center" wrapText="1" indent="1" shrinkToFit="1"/>
    </xf>
    <xf numFmtId="165" fontId="3" fillId="4" borderId="3" xfId="0" applyNumberFormat="1" applyFont="1" applyFill="1" applyBorder="1" applyAlignment="1">
      <alignment horizontal="right" vertical="center" wrapText="1" indent="1" shrinkToFit="1"/>
    </xf>
    <xf numFmtId="165" fontId="3" fillId="4" borderId="6" xfId="0" applyNumberFormat="1" applyFont="1" applyFill="1" applyBorder="1" applyAlignment="1">
      <alignment horizontal="right" vertical="center" wrapText="1" indent="1" shrinkToFit="1"/>
    </xf>
    <xf numFmtId="165" fontId="3" fillId="4" borderId="4" xfId="0" applyNumberFormat="1" applyFont="1" applyFill="1" applyBorder="1" applyAlignment="1">
      <alignment horizontal="right" vertical="center" wrapText="1" indent="1" shrinkToFit="1"/>
    </xf>
    <xf numFmtId="165" fontId="3" fillId="0" borderId="8" xfId="0" applyNumberFormat="1" applyFont="1" applyFill="1" applyBorder="1" applyAlignment="1">
      <alignment horizontal="right" vertical="center" wrapText="1" indent="1" shrinkToFit="1"/>
    </xf>
    <xf numFmtId="0" fontId="1" fillId="0" borderId="0" xfId="0" applyFont="1" applyAlignment="1">
      <alignment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="90" zoomScaleNormal="90" workbookViewId="0">
      <selection activeCell="I7" sqref="I7"/>
    </sheetView>
  </sheetViews>
  <sheetFormatPr defaultRowHeight="12.75"/>
  <cols>
    <col min="1" max="1" width="50.73046875" customWidth="1"/>
    <col min="2" max="2" width="12.73046875" customWidth="1"/>
    <col min="3" max="3" width="17.1328125" customWidth="1"/>
    <col min="4" max="5" width="15.73046875" customWidth="1"/>
    <col min="6" max="6" width="4" style="1" customWidth="1"/>
  </cols>
  <sheetData>
    <row r="1" spans="1:6" ht="95.25" customHeight="1">
      <c r="A1" s="51" t="s">
        <v>47</v>
      </c>
      <c r="B1" s="51"/>
      <c r="C1" s="51"/>
      <c r="D1" s="51"/>
      <c r="E1" s="51"/>
      <c r="F1" s="33"/>
    </row>
    <row r="2" spans="1:6" s="22" customFormat="1" ht="15.75" thickBot="1">
      <c r="A2" s="52" t="s">
        <v>0</v>
      </c>
      <c r="B2" s="54" t="s">
        <v>46</v>
      </c>
      <c r="C2" s="56" t="s">
        <v>43</v>
      </c>
      <c r="D2" s="57"/>
      <c r="E2" s="58"/>
      <c r="F2" s="34"/>
    </row>
    <row r="3" spans="1:6" s="22" customFormat="1" ht="123">
      <c r="A3" s="53"/>
      <c r="B3" s="55"/>
      <c r="C3" s="26" t="s">
        <v>49</v>
      </c>
      <c r="D3" s="30" t="s">
        <v>50</v>
      </c>
      <c r="E3" s="28" t="s">
        <v>51</v>
      </c>
      <c r="F3" s="34"/>
    </row>
    <row r="4" spans="1:6" s="25" customFormat="1" ht="10.15">
      <c r="A4" s="23">
        <v>1</v>
      </c>
      <c r="B4" s="24">
        <v>2</v>
      </c>
      <c r="C4" s="27">
        <v>3</v>
      </c>
      <c r="D4" s="31">
        <v>4</v>
      </c>
      <c r="E4" s="29">
        <v>5</v>
      </c>
      <c r="F4" s="35"/>
    </row>
    <row r="5" spans="1:6" s="7" customFormat="1" ht="30.2" customHeight="1">
      <c r="A5" s="5" t="s">
        <v>42</v>
      </c>
      <c r="B5" s="6"/>
      <c r="C5" s="37">
        <f>C6+C13+C21</f>
        <v>1149408</v>
      </c>
      <c r="D5" s="38">
        <f>D6+D13+D21</f>
        <v>1053975.21</v>
      </c>
      <c r="E5" s="39">
        <f>E6+E13+E21</f>
        <v>95432.790000000037</v>
      </c>
      <c r="F5" s="36"/>
    </row>
    <row r="6" spans="1:6" s="10" customFormat="1" ht="24.95" customHeight="1">
      <c r="A6" s="8" t="s">
        <v>6</v>
      </c>
      <c r="B6" s="9"/>
      <c r="C6" s="40">
        <f>SUM(C7:C12)</f>
        <v>191568</v>
      </c>
      <c r="D6" s="41">
        <f>SUM(D7:D12)</f>
        <v>167909.35</v>
      </c>
      <c r="E6" s="42">
        <f>SUM(E7:E12)</f>
        <v>23658.649999999998</v>
      </c>
      <c r="F6" s="36"/>
    </row>
    <row r="7" spans="1:6" s="13" customFormat="1" ht="30.75">
      <c r="A7" s="11" t="s">
        <v>8</v>
      </c>
      <c r="B7" s="12" t="s">
        <v>2</v>
      </c>
      <c r="C7" s="43">
        <v>31928</v>
      </c>
      <c r="D7" s="44">
        <f t="shared" ref="D7:D12" si="0">ROUND(C7*B7/100,2)</f>
        <v>15964</v>
      </c>
      <c r="E7" s="45">
        <f t="shared" ref="E7:E12" si="1">SUM(C7-D7)</f>
        <v>15964</v>
      </c>
      <c r="F7" s="32"/>
    </row>
    <row r="8" spans="1:6" s="13" customFormat="1" ht="30.75">
      <c r="A8" s="11" t="s">
        <v>9</v>
      </c>
      <c r="B8" s="12" t="s">
        <v>1</v>
      </c>
      <c r="C8" s="43">
        <v>31928</v>
      </c>
      <c r="D8" s="44">
        <f t="shared" si="0"/>
        <v>30331.599999999999</v>
      </c>
      <c r="E8" s="45">
        <f t="shared" si="1"/>
        <v>1596.4000000000015</v>
      </c>
      <c r="F8" s="32"/>
    </row>
    <row r="9" spans="1:6" s="13" customFormat="1" ht="30.75">
      <c r="A9" s="11" t="s">
        <v>10</v>
      </c>
      <c r="B9" s="12" t="s">
        <v>3</v>
      </c>
      <c r="C9" s="43">
        <v>31928</v>
      </c>
      <c r="D9" s="44">
        <f t="shared" si="0"/>
        <v>31608.720000000001</v>
      </c>
      <c r="E9" s="45">
        <f t="shared" si="1"/>
        <v>319.27999999999884</v>
      </c>
      <c r="F9" s="32"/>
    </row>
    <row r="10" spans="1:6" s="13" customFormat="1" ht="30.75">
      <c r="A10" s="11" t="s">
        <v>11</v>
      </c>
      <c r="B10" s="12" t="s">
        <v>3</v>
      </c>
      <c r="C10" s="43">
        <v>31928</v>
      </c>
      <c r="D10" s="44">
        <f t="shared" si="0"/>
        <v>31608.720000000001</v>
      </c>
      <c r="E10" s="45">
        <f t="shared" si="1"/>
        <v>319.27999999999884</v>
      </c>
      <c r="F10" s="32"/>
    </row>
    <row r="11" spans="1:6" s="13" customFormat="1" ht="30.75">
      <c r="A11" s="11" t="s">
        <v>12</v>
      </c>
      <c r="B11" s="12" t="s">
        <v>4</v>
      </c>
      <c r="C11" s="43">
        <v>31928</v>
      </c>
      <c r="D11" s="44">
        <f t="shared" si="0"/>
        <v>26787.59</v>
      </c>
      <c r="E11" s="45">
        <f t="shared" si="1"/>
        <v>5140.41</v>
      </c>
      <c r="F11" s="32"/>
    </row>
    <row r="12" spans="1:6" s="13" customFormat="1" ht="30.75">
      <c r="A12" s="11" t="s">
        <v>13</v>
      </c>
      <c r="B12" s="12" t="s">
        <v>3</v>
      </c>
      <c r="C12" s="43">
        <v>31928</v>
      </c>
      <c r="D12" s="44">
        <f t="shared" si="0"/>
        <v>31608.720000000001</v>
      </c>
      <c r="E12" s="45">
        <f t="shared" si="1"/>
        <v>319.27999999999884</v>
      </c>
      <c r="F12" s="32"/>
    </row>
    <row r="13" spans="1:6" s="10" customFormat="1" ht="24.95" customHeight="1">
      <c r="A13" s="8" t="s">
        <v>5</v>
      </c>
      <c r="B13" s="9"/>
      <c r="C13" s="40">
        <f>SUM(C14:C20)</f>
        <v>223496</v>
      </c>
      <c r="D13" s="41">
        <f>SUM(D14:D20)</f>
        <v>196357.2</v>
      </c>
      <c r="E13" s="42">
        <f>SUM(E14:E20)</f>
        <v>27138.800000000007</v>
      </c>
      <c r="F13" s="36"/>
    </row>
    <row r="14" spans="1:6" s="13" customFormat="1" ht="31.7" customHeight="1">
      <c r="A14" s="11" t="s">
        <v>14</v>
      </c>
      <c r="B14" s="12" t="s">
        <v>1</v>
      </c>
      <c r="C14" s="43">
        <v>31928</v>
      </c>
      <c r="D14" s="44">
        <f t="shared" ref="D14:D20" si="2">ROUND(C14*B14/100,2)</f>
        <v>30331.599999999999</v>
      </c>
      <c r="E14" s="45">
        <f t="shared" ref="E14:E20" si="3">SUM(C14-D14)</f>
        <v>1596.4000000000015</v>
      </c>
      <c r="F14" s="32"/>
    </row>
    <row r="15" spans="1:6" s="13" customFormat="1" ht="31.7" customHeight="1">
      <c r="A15" s="11" t="s">
        <v>15</v>
      </c>
      <c r="B15" s="14">
        <v>65</v>
      </c>
      <c r="C15" s="43">
        <v>31928</v>
      </c>
      <c r="D15" s="44">
        <f t="shared" si="2"/>
        <v>20753.2</v>
      </c>
      <c r="E15" s="45">
        <f t="shared" si="3"/>
        <v>11174.8</v>
      </c>
      <c r="F15" s="32"/>
    </row>
    <row r="16" spans="1:6" s="13" customFormat="1" ht="31.7" customHeight="1">
      <c r="A16" s="11" t="s">
        <v>16</v>
      </c>
      <c r="B16" s="12" t="s">
        <v>1</v>
      </c>
      <c r="C16" s="43">
        <v>31928</v>
      </c>
      <c r="D16" s="44">
        <f t="shared" si="2"/>
        <v>30331.599999999999</v>
      </c>
      <c r="E16" s="45">
        <f t="shared" si="3"/>
        <v>1596.4000000000015</v>
      </c>
      <c r="F16" s="32"/>
    </row>
    <row r="17" spans="1:6" s="13" customFormat="1" ht="31.7" customHeight="1">
      <c r="A17" s="11" t="s">
        <v>17</v>
      </c>
      <c r="B17" s="12" t="s">
        <v>1</v>
      </c>
      <c r="C17" s="43">
        <v>31928</v>
      </c>
      <c r="D17" s="44">
        <f t="shared" si="2"/>
        <v>30331.599999999999</v>
      </c>
      <c r="E17" s="45">
        <f t="shared" si="3"/>
        <v>1596.4000000000015</v>
      </c>
      <c r="F17" s="32"/>
    </row>
    <row r="18" spans="1:6" s="13" customFormat="1" ht="46.15">
      <c r="A18" s="11" t="s">
        <v>18</v>
      </c>
      <c r="B18" s="14">
        <v>75</v>
      </c>
      <c r="C18" s="43">
        <v>31928</v>
      </c>
      <c r="D18" s="44">
        <f t="shared" si="2"/>
        <v>23946</v>
      </c>
      <c r="E18" s="45">
        <f t="shared" si="3"/>
        <v>7982</v>
      </c>
      <c r="F18" s="32"/>
    </row>
    <row r="19" spans="1:6" s="13" customFormat="1" ht="30.75">
      <c r="A19" s="11" t="s">
        <v>19</v>
      </c>
      <c r="B19" s="12" t="s">
        <v>1</v>
      </c>
      <c r="C19" s="43">
        <v>31928</v>
      </c>
      <c r="D19" s="44">
        <f t="shared" si="2"/>
        <v>30331.599999999999</v>
      </c>
      <c r="E19" s="45">
        <f t="shared" si="3"/>
        <v>1596.4000000000015</v>
      </c>
      <c r="F19" s="32"/>
    </row>
    <row r="20" spans="1:6" s="13" customFormat="1" ht="30.75">
      <c r="A20" s="15" t="s">
        <v>20</v>
      </c>
      <c r="B20" s="16">
        <v>95</v>
      </c>
      <c r="C20" s="43">
        <v>31928</v>
      </c>
      <c r="D20" s="44">
        <f t="shared" si="2"/>
        <v>30331.599999999999</v>
      </c>
      <c r="E20" s="45">
        <f t="shared" si="3"/>
        <v>1596.4000000000015</v>
      </c>
      <c r="F20" s="32"/>
    </row>
    <row r="21" spans="1:6" s="10" customFormat="1" ht="24.95" customHeight="1">
      <c r="A21" s="8" t="s">
        <v>7</v>
      </c>
      <c r="B21" s="9"/>
      <c r="C21" s="40">
        <f>C22+C28+C41+C45</f>
        <v>734344</v>
      </c>
      <c r="D21" s="41">
        <f>D22+D28+D41+D45</f>
        <v>689708.65999999992</v>
      </c>
      <c r="E21" s="42">
        <f>E22+E28+E41+E45</f>
        <v>44635.340000000026</v>
      </c>
      <c r="F21" s="36"/>
    </row>
    <row r="22" spans="1:6" s="10" customFormat="1" ht="30.75">
      <c r="A22" s="17" t="s">
        <v>21</v>
      </c>
      <c r="B22" s="18"/>
      <c r="C22" s="46">
        <f>SUM(C23:C27)</f>
        <v>159640</v>
      </c>
      <c r="D22" s="47">
        <f>SUM(D23:D27)</f>
        <v>152935.12</v>
      </c>
      <c r="E22" s="48">
        <f>SUM(E23:E27)</f>
        <v>6704.8800000000047</v>
      </c>
      <c r="F22" s="32"/>
    </row>
    <row r="23" spans="1:6" s="13" customFormat="1" ht="30.75">
      <c r="A23" s="15" t="s">
        <v>21</v>
      </c>
      <c r="B23" s="16">
        <v>95</v>
      </c>
      <c r="C23" s="43">
        <v>31928</v>
      </c>
      <c r="D23" s="44">
        <f>ROUND(C23*B23/100,2)</f>
        <v>30331.599999999999</v>
      </c>
      <c r="E23" s="45">
        <f>SUM(C23-D23)</f>
        <v>1596.4000000000015</v>
      </c>
      <c r="F23" s="32"/>
    </row>
    <row r="24" spans="1:6" s="13" customFormat="1" ht="31.7" customHeight="1">
      <c r="A24" s="15" t="s">
        <v>25</v>
      </c>
      <c r="B24" s="16">
        <v>95</v>
      </c>
      <c r="C24" s="43">
        <v>31928</v>
      </c>
      <c r="D24" s="44">
        <f>ROUND(C24*B24/100,2)</f>
        <v>30331.599999999999</v>
      </c>
      <c r="E24" s="45">
        <f>SUM(C24-D24)</f>
        <v>1596.4000000000015</v>
      </c>
      <c r="F24" s="32"/>
    </row>
    <row r="25" spans="1:6" s="13" customFormat="1" ht="31.7" customHeight="1">
      <c r="A25" s="15" t="s">
        <v>44</v>
      </c>
      <c r="B25" s="16">
        <v>95</v>
      </c>
      <c r="C25" s="43">
        <v>31928</v>
      </c>
      <c r="D25" s="44">
        <f>ROUND(C25*B25/100,2)</f>
        <v>30331.599999999999</v>
      </c>
      <c r="E25" s="45">
        <f>SUM(C25-D25)</f>
        <v>1596.4000000000015</v>
      </c>
      <c r="F25" s="32"/>
    </row>
    <row r="26" spans="1:6" s="13" customFormat="1" ht="31.7" customHeight="1">
      <c r="A26" s="15" t="s">
        <v>26</v>
      </c>
      <c r="B26" s="16">
        <v>95</v>
      </c>
      <c r="C26" s="43">
        <v>31928</v>
      </c>
      <c r="D26" s="44">
        <f>ROUND(C26*B26/100,2)</f>
        <v>30331.599999999999</v>
      </c>
      <c r="E26" s="45">
        <f>SUM(C26-D26)</f>
        <v>1596.4000000000015</v>
      </c>
      <c r="F26" s="32"/>
    </row>
    <row r="27" spans="1:6" s="13" customFormat="1" ht="31.7" customHeight="1">
      <c r="A27" s="15" t="s">
        <v>27</v>
      </c>
      <c r="B27" s="16">
        <v>99</v>
      </c>
      <c r="C27" s="43">
        <v>31928</v>
      </c>
      <c r="D27" s="44">
        <f>ROUND(C27*B27/100,2)</f>
        <v>31608.720000000001</v>
      </c>
      <c r="E27" s="45">
        <f>SUM(C27-D27)</f>
        <v>319.27999999999884</v>
      </c>
      <c r="F27" s="32"/>
    </row>
    <row r="28" spans="1:6" s="10" customFormat="1" ht="30.75">
      <c r="A28" s="19" t="s">
        <v>22</v>
      </c>
      <c r="B28" s="20"/>
      <c r="C28" s="46">
        <f>SUM(C29:C40)</f>
        <v>383136</v>
      </c>
      <c r="D28" s="47">
        <f>SUM(D29:D40)</f>
        <v>354783.93999999994</v>
      </c>
      <c r="E28" s="48">
        <f>SUM(E29:E40)</f>
        <v>28352.060000000012</v>
      </c>
      <c r="F28" s="32"/>
    </row>
    <row r="29" spans="1:6" s="13" customFormat="1" ht="30.75">
      <c r="A29" s="15" t="s">
        <v>22</v>
      </c>
      <c r="B29" s="16">
        <v>80.599999999999994</v>
      </c>
      <c r="C29" s="43">
        <v>31928</v>
      </c>
      <c r="D29" s="44">
        <f t="shared" ref="D29:D42" si="4">ROUND(C29*B29/100,2)</f>
        <v>25733.97</v>
      </c>
      <c r="E29" s="45">
        <f>SUM(C29-D29)</f>
        <v>6194.0299999999988</v>
      </c>
      <c r="F29" s="32"/>
    </row>
    <row r="30" spans="1:6" s="13" customFormat="1" ht="31.7" customHeight="1">
      <c r="A30" s="15" t="s">
        <v>28</v>
      </c>
      <c r="B30" s="16">
        <v>95</v>
      </c>
      <c r="C30" s="43">
        <v>31928</v>
      </c>
      <c r="D30" s="44">
        <f>ROUND(C30*B30/100,2)</f>
        <v>30331.599999999999</v>
      </c>
      <c r="E30" s="45">
        <f>SUM(C30-D30)</f>
        <v>1596.4000000000015</v>
      </c>
      <c r="F30" s="32"/>
    </row>
    <row r="31" spans="1:6" s="13" customFormat="1" ht="31.7" customHeight="1">
      <c r="A31" s="15" t="s">
        <v>29</v>
      </c>
      <c r="B31" s="16">
        <v>95</v>
      </c>
      <c r="C31" s="43">
        <v>31928</v>
      </c>
      <c r="D31" s="44">
        <f>ROUND(C31*B31/100,2)</f>
        <v>30331.599999999999</v>
      </c>
      <c r="E31" s="45">
        <f>SUM(C31-D31)</f>
        <v>1596.4000000000015</v>
      </c>
      <c r="F31" s="32"/>
    </row>
    <row r="32" spans="1:6" s="13" customFormat="1" ht="31.7" customHeight="1">
      <c r="A32" s="15" t="s">
        <v>45</v>
      </c>
      <c r="B32" s="16">
        <v>95</v>
      </c>
      <c r="C32" s="43">
        <v>31928</v>
      </c>
      <c r="D32" s="44">
        <f t="shared" si="4"/>
        <v>30331.599999999999</v>
      </c>
      <c r="E32" s="45">
        <f t="shared" ref="E32:E40" si="5">SUM(C32-D32)</f>
        <v>1596.4000000000015</v>
      </c>
      <c r="F32" s="32"/>
    </row>
    <row r="33" spans="1:6" s="13" customFormat="1" ht="31.7" customHeight="1">
      <c r="A33" s="15" t="s">
        <v>30</v>
      </c>
      <c r="B33" s="16">
        <v>95</v>
      </c>
      <c r="C33" s="43">
        <v>31928</v>
      </c>
      <c r="D33" s="44">
        <f t="shared" si="4"/>
        <v>30331.599999999999</v>
      </c>
      <c r="E33" s="45">
        <f t="shared" si="5"/>
        <v>1596.4000000000015</v>
      </c>
      <c r="F33" s="32"/>
    </row>
    <row r="34" spans="1:6" s="13" customFormat="1" ht="31.7" customHeight="1">
      <c r="A34" s="15" t="s">
        <v>31</v>
      </c>
      <c r="B34" s="16">
        <v>95</v>
      </c>
      <c r="C34" s="43">
        <v>31928</v>
      </c>
      <c r="D34" s="44">
        <f t="shared" si="4"/>
        <v>30331.599999999999</v>
      </c>
      <c r="E34" s="45">
        <f t="shared" si="5"/>
        <v>1596.4000000000015</v>
      </c>
      <c r="F34" s="32"/>
    </row>
    <row r="35" spans="1:6" s="13" customFormat="1" ht="31.7" customHeight="1">
      <c r="A35" s="15" t="s">
        <v>32</v>
      </c>
      <c r="B35" s="16">
        <v>95</v>
      </c>
      <c r="C35" s="43">
        <v>31928</v>
      </c>
      <c r="D35" s="44">
        <f t="shared" si="4"/>
        <v>30331.599999999999</v>
      </c>
      <c r="E35" s="45">
        <f t="shared" si="5"/>
        <v>1596.4000000000015</v>
      </c>
      <c r="F35" s="32"/>
    </row>
    <row r="36" spans="1:6" s="13" customFormat="1" ht="30.75">
      <c r="A36" s="15" t="s">
        <v>33</v>
      </c>
      <c r="B36" s="16">
        <v>80.599999999999994</v>
      </c>
      <c r="C36" s="43">
        <v>31928</v>
      </c>
      <c r="D36" s="44">
        <f t="shared" si="4"/>
        <v>25733.97</v>
      </c>
      <c r="E36" s="45">
        <f t="shared" si="5"/>
        <v>6194.0299999999988</v>
      </c>
      <c r="F36" s="32"/>
    </row>
    <row r="37" spans="1:6" s="13" customFormat="1" ht="30.75">
      <c r="A37" s="15" t="s">
        <v>34</v>
      </c>
      <c r="B37" s="16">
        <v>95</v>
      </c>
      <c r="C37" s="43">
        <v>31928</v>
      </c>
      <c r="D37" s="44">
        <f>ROUND(C37*B37/100,2)</f>
        <v>30331.599999999999</v>
      </c>
      <c r="E37" s="45">
        <f>SUM(C37-D37)</f>
        <v>1596.4000000000015</v>
      </c>
      <c r="F37" s="32"/>
    </row>
    <row r="38" spans="1:6" s="13" customFormat="1" ht="30.75">
      <c r="A38" s="15" t="s">
        <v>35</v>
      </c>
      <c r="B38" s="16">
        <v>95</v>
      </c>
      <c r="C38" s="43">
        <v>31928</v>
      </c>
      <c r="D38" s="44">
        <f>ROUND(C38*B38/100,2)</f>
        <v>30331.599999999999</v>
      </c>
      <c r="E38" s="45">
        <f>SUM(C38-D38)</f>
        <v>1596.4000000000015</v>
      </c>
      <c r="F38" s="32"/>
    </row>
    <row r="39" spans="1:6" s="13" customFormat="1" ht="30.75">
      <c r="A39" s="15" t="s">
        <v>36</v>
      </c>
      <c r="B39" s="16">
        <v>95</v>
      </c>
      <c r="C39" s="43">
        <v>31928</v>
      </c>
      <c r="D39" s="44">
        <f>ROUND(C39*B39/100,2)</f>
        <v>30331.599999999999</v>
      </c>
      <c r="E39" s="45">
        <f>SUM(C39-D39)</f>
        <v>1596.4000000000015</v>
      </c>
      <c r="F39" s="32"/>
    </row>
    <row r="40" spans="1:6" s="13" customFormat="1" ht="30.75">
      <c r="A40" s="15" t="s">
        <v>37</v>
      </c>
      <c r="B40" s="16">
        <v>95</v>
      </c>
      <c r="C40" s="43">
        <v>31928</v>
      </c>
      <c r="D40" s="44">
        <f t="shared" si="4"/>
        <v>30331.599999999999</v>
      </c>
      <c r="E40" s="45">
        <f t="shared" si="5"/>
        <v>1596.4000000000015</v>
      </c>
      <c r="F40" s="32"/>
    </row>
    <row r="41" spans="1:6" s="10" customFormat="1" ht="30.75">
      <c r="A41" s="19" t="s">
        <v>23</v>
      </c>
      <c r="B41" s="20"/>
      <c r="C41" s="46">
        <f>SUM(C42:C44)</f>
        <v>95784</v>
      </c>
      <c r="D41" s="47">
        <f>SUM(D42:D44)</f>
        <v>90994.799999999988</v>
      </c>
      <c r="E41" s="48">
        <f>SUM(E42:E44)</f>
        <v>4789.2000000000044</v>
      </c>
      <c r="F41" s="32"/>
    </row>
    <row r="42" spans="1:6" s="10" customFormat="1" ht="30.75">
      <c r="A42" s="21" t="s">
        <v>23</v>
      </c>
      <c r="B42" s="16">
        <v>95</v>
      </c>
      <c r="C42" s="43">
        <v>31928</v>
      </c>
      <c r="D42" s="44">
        <f t="shared" si="4"/>
        <v>30331.599999999999</v>
      </c>
      <c r="E42" s="45">
        <f>SUM(C42-D42)</f>
        <v>1596.4000000000015</v>
      </c>
      <c r="F42" s="32"/>
    </row>
    <row r="43" spans="1:6" s="13" customFormat="1" ht="31.7" customHeight="1">
      <c r="A43" s="15" t="s">
        <v>38</v>
      </c>
      <c r="B43" s="16">
        <v>95</v>
      </c>
      <c r="C43" s="43">
        <v>31928</v>
      </c>
      <c r="D43" s="44">
        <f>ROUND(C43*B43/100,2)</f>
        <v>30331.599999999999</v>
      </c>
      <c r="E43" s="45">
        <f>SUM(C43-D43)</f>
        <v>1596.4000000000015</v>
      </c>
      <c r="F43" s="32"/>
    </row>
    <row r="44" spans="1:6" s="13" customFormat="1" ht="30.75">
      <c r="A44" s="15" t="s">
        <v>39</v>
      </c>
      <c r="B44" s="16">
        <v>95</v>
      </c>
      <c r="C44" s="43">
        <v>31928</v>
      </c>
      <c r="D44" s="44">
        <f>ROUND(C44*B44/100,2)</f>
        <v>30331.599999999999</v>
      </c>
      <c r="E44" s="45">
        <f>SUM(C44-D44)</f>
        <v>1596.4000000000015</v>
      </c>
      <c r="F44" s="32"/>
    </row>
    <row r="45" spans="1:6" s="10" customFormat="1" ht="30.75">
      <c r="A45" s="19" t="s">
        <v>24</v>
      </c>
      <c r="B45" s="20"/>
      <c r="C45" s="46">
        <f>SUM(C46:C48)</f>
        <v>95784</v>
      </c>
      <c r="D45" s="47">
        <f>SUM(D46:D48)</f>
        <v>90994.799999999988</v>
      </c>
      <c r="E45" s="48">
        <f>SUM(E46:E48)</f>
        <v>4789.2000000000044</v>
      </c>
      <c r="F45" s="32"/>
    </row>
    <row r="46" spans="1:6" s="13" customFormat="1" ht="30.75">
      <c r="A46" s="15" t="s">
        <v>24</v>
      </c>
      <c r="B46" s="16">
        <v>95</v>
      </c>
      <c r="C46" s="43">
        <v>31928</v>
      </c>
      <c r="D46" s="44">
        <f>ROUND(C46*B46/100,2)</f>
        <v>30331.599999999999</v>
      </c>
      <c r="E46" s="45">
        <f>SUM(C46-D46)</f>
        <v>1596.4000000000015</v>
      </c>
      <c r="F46" s="32"/>
    </row>
    <row r="47" spans="1:6" s="13" customFormat="1" ht="31.7" customHeight="1">
      <c r="A47" s="15" t="s">
        <v>40</v>
      </c>
      <c r="B47" s="16">
        <v>95</v>
      </c>
      <c r="C47" s="43">
        <v>31928</v>
      </c>
      <c r="D47" s="44">
        <f>ROUND(C47*B47/100,2)</f>
        <v>30331.599999999999</v>
      </c>
      <c r="E47" s="45">
        <f>SUM(C47-D47)</f>
        <v>1596.4000000000015</v>
      </c>
      <c r="F47" s="32"/>
    </row>
    <row r="48" spans="1:6" s="13" customFormat="1" ht="31.15" thickBot="1">
      <c r="A48" s="15" t="s">
        <v>41</v>
      </c>
      <c r="B48" s="16">
        <v>95</v>
      </c>
      <c r="C48" s="43">
        <v>31928</v>
      </c>
      <c r="D48" s="49">
        <f>ROUND(C48*B48/100,2)</f>
        <v>30331.599999999999</v>
      </c>
      <c r="E48" s="45">
        <f>SUM(C48-D48)</f>
        <v>1596.4000000000015</v>
      </c>
      <c r="F48" s="32"/>
    </row>
    <row r="49" spans="1:6" s="1" customFormat="1" ht="13.15">
      <c r="A49" s="2"/>
      <c r="B49" s="2"/>
      <c r="C49" s="3"/>
      <c r="D49" s="3"/>
      <c r="E49" s="4"/>
      <c r="F49" s="4"/>
    </row>
    <row r="54" spans="1:6" ht="79.5" customHeight="1">
      <c r="A54" s="50" t="s">
        <v>48</v>
      </c>
    </row>
  </sheetData>
  <mergeCells count="4">
    <mergeCell ref="A1:E1"/>
    <mergeCell ref="A2:A3"/>
    <mergeCell ref="B2:B3"/>
    <mergeCell ref="C2:E2"/>
  </mergeCells>
  <pageMargins left="0.78740157480314965" right="0.19685039370078741" top="0.59055118110236227" bottom="0.19685039370078741" header="0.31496062992125984" footer="0.31496062992125984"/>
  <pageSetup paperSize="9" scale="84" fitToHeight="2" orientation="portrait" horizontalDpi="300" verticalDpi="300" r:id="rId1"/>
  <headerFooter differentFirst="1">
    <oddHeader>&amp;R&amp;"Times New Roman,обычный"&amp;P</oddHeader>
    <oddFooter>&amp;L&amp;"Times New Roman,обычный"Постановление Правительства Мурманской области от 11.11.2020 № 785-ПП (приложение №1)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Целевая статья 3210270570</vt:lpstr>
      <vt:lpstr>Лист1</vt:lpstr>
      <vt:lpstr>'Целевая статья 3210270570'!Заголовки_для_печати</vt:lpstr>
      <vt:lpstr>'Целевая статья 3210270570'!Область_печати</vt:lpstr>
    </vt:vector>
  </TitlesOfParts>
  <Company>Департамент финансов МО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Дягилева Елева Васильевна</dc:creator>
  <cp:lastModifiedBy>Поздняков А.С.</cp:lastModifiedBy>
  <cp:lastPrinted>2022-10-26T07:57:10Z</cp:lastPrinted>
  <dcterms:created xsi:type="dcterms:W3CDTF">2008-11-24T12:43:19Z</dcterms:created>
  <dcterms:modified xsi:type="dcterms:W3CDTF">2024-02-16T08:07:36Z</dcterms:modified>
</cp:coreProperties>
</file>